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.Hidayat2\Downloads\"/>
    </mc:Choice>
  </mc:AlternateContent>
  <xr:revisionPtr revIDLastSave="0" documentId="13_ncr:1_{82BA207E-93FE-4217-98F3-C9C0D13F08CA}" xr6:coauthVersionLast="47" xr6:coauthVersionMax="47" xr10:uidLastSave="{00000000-0000-0000-0000-000000000000}"/>
  <bookViews>
    <workbookView xWindow="-110" yWindow="-110" windowWidth="19420" windowHeight="10300" xr2:uid="{69AC612B-FE08-4E3C-AA2E-CBD29A17626A}"/>
  </bookViews>
  <sheets>
    <sheet name="Isi Jawaban" sheetId="1" r:id="rId1"/>
    <sheet name="Scoring" sheetId="3" state="hidden" r:id="rId2"/>
    <sheet name="Char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3" l="1"/>
  <c r="C39" i="3"/>
  <c r="C47" i="3"/>
  <c r="C46" i="3"/>
  <c r="C36" i="3"/>
  <c r="C23" i="3"/>
  <c r="C35" i="3"/>
  <c r="D2" i="4"/>
  <c r="C3" i="3" l="1"/>
  <c r="C4" i="3"/>
  <c r="C5" i="3"/>
  <c r="C6" i="3"/>
  <c r="C7" i="3"/>
  <c r="C8" i="3"/>
  <c r="G12" i="3" s="1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4" i="3"/>
  <c r="C25" i="3"/>
  <c r="C26" i="3"/>
  <c r="C27" i="3"/>
  <c r="C28" i="3"/>
  <c r="G25" i="3" s="1"/>
  <c r="C29" i="3"/>
  <c r="C30" i="3"/>
  <c r="C31" i="3"/>
  <c r="C32" i="3"/>
  <c r="C33" i="3"/>
  <c r="C34" i="3"/>
  <c r="C37" i="3"/>
  <c r="C38" i="3"/>
  <c r="C40" i="3"/>
  <c r="C41" i="3"/>
  <c r="C42" i="3"/>
  <c r="C43" i="3"/>
  <c r="C44" i="3"/>
  <c r="C45" i="3"/>
  <c r="C48" i="3"/>
  <c r="C49" i="3"/>
  <c r="C50" i="3"/>
  <c r="C51" i="3"/>
  <c r="C52" i="3"/>
  <c r="C53" i="3"/>
  <c r="C54" i="3"/>
  <c r="C2" i="3"/>
  <c r="G2" i="3" s="1"/>
  <c r="G4" i="3" l="1"/>
  <c r="G6" i="3"/>
  <c r="G3" i="3"/>
  <c r="G5" i="3"/>
  <c r="G26" i="3"/>
  <c r="G17" i="3"/>
  <c r="G19" i="3"/>
  <c r="G16" i="3"/>
  <c r="G18" i="3"/>
  <c r="G20" i="3"/>
  <c r="G24" i="3"/>
  <c r="G13" i="3"/>
  <c r="G27" i="3"/>
  <c r="G11" i="3"/>
</calcChain>
</file>

<file path=xl/sharedStrings.xml><?xml version="1.0" encoding="utf-8"?>
<sst xmlns="http://schemas.openxmlformats.org/spreadsheetml/2006/main" count="200" uniqueCount="108">
  <si>
    <t>Understanding Self</t>
  </si>
  <si>
    <t>Positive Self Concept</t>
  </si>
  <si>
    <t>no 1-9</t>
  </si>
  <si>
    <t>Relationship skil</t>
  </si>
  <si>
    <t>no 10 -21</t>
  </si>
  <si>
    <t>HOTS</t>
  </si>
  <si>
    <t>22-31</t>
  </si>
  <si>
    <t>4.GM</t>
  </si>
  <si>
    <t>Education</t>
  </si>
  <si>
    <t>no 32-47</t>
  </si>
  <si>
    <t>Enterpreuner</t>
  </si>
  <si>
    <t>Employability</t>
  </si>
  <si>
    <t>Self-Awareness</t>
  </si>
  <si>
    <t>7.GM</t>
  </si>
  <si>
    <t>Growth Mindset</t>
  </si>
  <si>
    <t>Self-Control</t>
  </si>
  <si>
    <t>Respect</t>
  </si>
  <si>
    <t>10.GM</t>
  </si>
  <si>
    <t>Empathy</t>
  </si>
  <si>
    <t>Collaboration</t>
  </si>
  <si>
    <t>Conflict Resolution</t>
  </si>
  <si>
    <t>Communication Skills</t>
  </si>
  <si>
    <t>Problem Identification</t>
  </si>
  <si>
    <t>Gathering Information</t>
  </si>
  <si>
    <t>Critical Thinking</t>
  </si>
  <si>
    <t>Decision Making</t>
  </si>
  <si>
    <t>Creative Thinking</t>
  </si>
  <si>
    <t>Goal Setting</t>
  </si>
  <si>
    <t>32.ET.EM.GM</t>
  </si>
  <si>
    <t>33.ET.EM</t>
  </si>
  <si>
    <t>35.ET.EM</t>
  </si>
  <si>
    <t>36.ET.EM.GM</t>
  </si>
  <si>
    <t>37.ET.EM.GM</t>
  </si>
  <si>
    <t>38.ET.EM.GM</t>
  </si>
  <si>
    <t>Commitment to Education</t>
  </si>
  <si>
    <t>41.GM</t>
  </si>
  <si>
    <t>43.GM</t>
  </si>
  <si>
    <t>46.GM</t>
  </si>
  <si>
    <t>Growth Mindset- 48</t>
  </si>
  <si>
    <t>Entrepreneurship-49</t>
  </si>
  <si>
    <t>Entrepreneurship-50</t>
  </si>
  <si>
    <t>Entrepreneurship-51</t>
  </si>
  <si>
    <t>Entrepreneurship-52</t>
  </si>
  <si>
    <t>52.GM</t>
  </si>
  <si>
    <t>Entrepreneurship-53</t>
  </si>
  <si>
    <t>53.GM</t>
  </si>
  <si>
    <t>no 4.7.10.21,32,36,37.38,39,41,43,46,52.53,56,57,63,64,65,66,67</t>
  </si>
  <si>
    <t>39 GM</t>
  </si>
  <si>
    <t>Sangat Setuju</t>
  </si>
  <si>
    <t>Setuju</t>
  </si>
  <si>
    <t>Tidak Setuju</t>
  </si>
  <si>
    <t>Sangat Tidak Setuju</t>
  </si>
  <si>
    <t>Pilihan Saya</t>
  </si>
  <si>
    <t>Skoring</t>
  </si>
  <si>
    <t>No</t>
  </si>
  <si>
    <t>no 32,33,35,36,37,38,57-62</t>
  </si>
  <si>
    <t>no 32,33,35,36,37,38,48-56</t>
  </si>
  <si>
    <t>Item</t>
  </si>
  <si>
    <t>A</t>
  </si>
  <si>
    <t>B</t>
  </si>
  <si>
    <t>C</t>
  </si>
  <si>
    <t>D</t>
  </si>
  <si>
    <t xml:space="preserve">Memahami Diri </t>
  </si>
  <si>
    <t>Membangun dan Mengembangkan Relasi yang Sehat</t>
  </si>
  <si>
    <t>Membuat Keputusan dan Mengatasi Masalah</t>
  </si>
  <si>
    <t>Mengembangkan Growth Mindset</t>
  </si>
  <si>
    <t>Ketrampilan Bekerja</t>
  </si>
  <si>
    <t>Nama</t>
  </si>
  <si>
    <t>Kelas</t>
  </si>
  <si>
    <t>NAMA</t>
  </si>
  <si>
    <t>CHART 1</t>
  </si>
  <si>
    <t>Memahami Diri</t>
  </si>
  <si>
    <t>Undertanding Self</t>
  </si>
  <si>
    <t xml:space="preserve">Positive Self Concept </t>
  </si>
  <si>
    <t>no 1-6</t>
  </si>
  <si>
    <t>Self Awarness</t>
  </si>
  <si>
    <t>no 7</t>
  </si>
  <si>
    <t>Self Control</t>
  </si>
  <si>
    <t>no 8,9</t>
  </si>
  <si>
    <t>Konsep Diri Positif</t>
  </si>
  <si>
    <t>Kesadaran Diri</t>
  </si>
  <si>
    <t>Kontrol Diri</t>
  </si>
  <si>
    <t xml:space="preserve">Relation </t>
  </si>
  <si>
    <t>Empaty</t>
  </si>
  <si>
    <t>Communication</t>
  </si>
  <si>
    <t>18,19,20,21</t>
  </si>
  <si>
    <t>Respek</t>
  </si>
  <si>
    <t>Empati</t>
  </si>
  <si>
    <t>Kolaborasi</t>
  </si>
  <si>
    <t>Resolusi Konflik</t>
  </si>
  <si>
    <t>Komunikasi</t>
  </si>
  <si>
    <t>Problem</t>
  </si>
  <si>
    <t>22,23,24</t>
  </si>
  <si>
    <t>Gathering</t>
  </si>
  <si>
    <t>Decision</t>
  </si>
  <si>
    <t>Creative</t>
  </si>
  <si>
    <t>Identifikasi Masalah</t>
  </si>
  <si>
    <t>Mengumpulkan Infomasi</t>
  </si>
  <si>
    <t>Berpikir Kritis</t>
  </si>
  <si>
    <t>Membuat Keputusan</t>
  </si>
  <si>
    <t>Kreatif</t>
  </si>
  <si>
    <t>32,33,34,35</t>
  </si>
  <si>
    <t>GM</t>
  </si>
  <si>
    <t>36,37,38,48,63</t>
  </si>
  <si>
    <t>score</t>
  </si>
  <si>
    <t>High Order Thingking Skill</t>
  </si>
  <si>
    <t>: Wajib Di isi</t>
  </si>
  <si>
    <t>: tuliskan nama kelas lengkap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</si>
</sst>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" fontId="0" fillId="0" borderId="0" xfId="0" applyNumberFormat="1"/>
    <xf numFmtId="0" fontId="1" fillId="3" borderId="1" xfId="0" applyFont="1" applyFill="1" applyBorder="1" applyAlignment="1">
      <alignment horizontal="center" vertical="center"/>
    </xf>
    <xf numFmtId="0" fontId="0" fillId="3" borderId="0" xfId="0" applyFill="1"/>
    <xf numFmtId="1" fontId="0" fillId="0" borderId="0" xfId="0" applyNumberFormat="1"/>
    <xf numFmtId="0" fontId="0" fillId="4" borderId="0" xfId="0" applyFill="1"/>
    <xf numFmtId="0" fontId="2" fillId="0" borderId="0" xfId="0" applyFont="1"/>
    <xf numFmtId="0" fontId="0" fillId="5" borderId="0" xfId="0" applyFill="1"/>
    <xf numFmtId="0" fontId="0" fillId="0" borderId="2" xfId="0" applyBorder="1"/>
    <xf numFmtId="2" fontId="0" fillId="0" borderId="2" xfId="0" applyNumberFormat="1" applyBorder="1"/>
    <xf numFmtId="0" fontId="4" fillId="0" borderId="0" xfId="0" applyFont="1"/>
    <xf numFmtId="0" fontId="2" fillId="2" borderId="2" xfId="0" applyFont="1" applyFill="1" applyBorder="1"/>
    <xf numFmtId="0" fontId="0" fillId="6" borderId="2" xfId="0" applyFill="1" applyBorder="1"/>
    <xf numFmtId="0" fontId="2" fillId="6" borderId="2" xfId="0" applyFont="1" applyFill="1" applyBorder="1"/>
    <xf numFmtId="0" fontId="1" fillId="6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wrapText="1"/>
    </xf>
    <xf numFmtId="0" fontId="5" fillId="6" borderId="2" xfId="0" applyFont="1" applyFill="1" applyBorder="1"/>
    <xf numFmtId="0" fontId="4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ln>
                  <a:noFill/>
                </a:ln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LIFE SKILL STARS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ln>
                <a:noFill/>
              </a:ln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34925" cap="rnd">
              <a:solidFill>
                <a:srgbClr val="FFFF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Scoring!$F$2:$F$6</c:f>
              <c:strCache>
                <c:ptCount val="5"/>
                <c:pt idx="0">
                  <c:v>Memahami Diri </c:v>
                </c:pt>
                <c:pt idx="1">
                  <c:v>Membangun dan Mengembangkan Relasi yang Sehat</c:v>
                </c:pt>
                <c:pt idx="2">
                  <c:v>High Order Thingking Skill</c:v>
                </c:pt>
                <c:pt idx="3">
                  <c:v>Mengembangkan Growth Mindset</c:v>
                </c:pt>
                <c:pt idx="4">
                  <c:v>Ketrampilan Bekerja</c:v>
                </c:pt>
              </c:strCache>
            </c:strRef>
          </c:cat>
          <c:val>
            <c:numRef>
              <c:f>Scoring!$G$2:$G$6</c:f>
              <c:numCache>
                <c:formatCode>0.00</c:formatCode>
                <c:ptCount val="5"/>
                <c:pt idx="0">
                  <c:v>3.3333333333333335</c:v>
                </c:pt>
                <c:pt idx="1">
                  <c:v>3.25</c:v>
                </c:pt>
                <c:pt idx="2">
                  <c:v>3.2</c:v>
                </c:pt>
                <c:pt idx="3">
                  <c:v>3.2380952380952381</c:v>
                </c:pt>
                <c:pt idx="4">
                  <c:v>2.4615384615384617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4A-421C-A4B6-E262EC072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125279"/>
        <c:axId val="1533133439"/>
      </c:radarChart>
      <c:catAx>
        <c:axId val="153312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133439"/>
        <c:crosses val="autoZero"/>
        <c:auto val="1"/>
        <c:lblAlgn val="ctr"/>
        <c:lblOffset val="100"/>
        <c:noMultiLvlLbl val="0"/>
      </c:catAx>
      <c:valAx>
        <c:axId val="153313343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alpha val="65000"/>
                </a:schemeClr>
              </a:solidFill>
              <a:round/>
            </a:ln>
            <a:effectLst>
              <a:innerShdw blurRad="571500" dist="2540000" dir="21540000">
                <a:prstClr val="black">
                  <a:alpha val="50000"/>
                </a:prstClr>
              </a:innerShdw>
            </a:effectLst>
          </c:spPr>
        </c:majorGridlines>
        <c:numFmt formatCode="0.00" sourceLinked="1"/>
        <c:majorTickMark val="out"/>
        <c:minorTickMark val="none"/>
        <c:tickLblPos val="nextTo"/>
        <c:crossAx val="1533125279"/>
        <c:crosses val="autoZero"/>
        <c:crossBetween val="between"/>
      </c:valAx>
      <c:spPr>
        <a:solidFill>
          <a:schemeClr val="accent1">
            <a:lumMod val="40000"/>
            <a:lumOff val="60000"/>
            <a:alpha val="22000"/>
          </a:schemeClr>
        </a:solidFill>
        <a:ln w="0" cap="sq" cmpd="thickThin">
          <a:solidFill>
            <a:schemeClr val="tx1">
              <a:lumMod val="85000"/>
              <a:lumOff val="15000"/>
              <a:alpha val="99000"/>
            </a:schemeClr>
          </a:solidFill>
          <a:prstDash val="solid"/>
          <a:miter lim="800000"/>
        </a:ln>
        <a:effectLst>
          <a:glow rad="1092200">
            <a:schemeClr val="accent1">
              <a:alpha val="40000"/>
            </a:schemeClr>
          </a:glow>
          <a:softEdge rad="317500"/>
        </a:effectLst>
        <a:scene3d>
          <a:camera prst="orthographicFront"/>
          <a:lightRig rig="threePt" dir="t"/>
        </a:scene3d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0000"/>
    </a:solidFill>
    <a:ln w="9525" cap="rnd">
      <a:solidFill>
        <a:schemeClr val="bg1"/>
      </a:solidFill>
    </a:ln>
    <a:effectLst>
      <a:glow>
        <a:schemeClr val="bg1"/>
      </a:glow>
      <a:innerShdw blurRad="63500">
        <a:schemeClr val="tx1"/>
      </a:innerShdw>
    </a:effectLst>
    <a:scene3d>
      <a:camera prst="orthographicFront"/>
      <a:lightRig rig="threePt" dir="t">
        <a:rot lat="0" lon="0" rev="600000"/>
      </a:lightRig>
    </a:scene3d>
  </c:spPr>
  <c:txPr>
    <a:bodyPr/>
    <a:lstStyle/>
    <a:p>
      <a:pPr>
        <a:defRPr>
          <a:ln>
            <a:noFill/>
          </a:ln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FF00"/>
                </a:solidFill>
                <a:latin typeface="+mn-lt"/>
                <a:ea typeface="+mn-ea"/>
                <a:cs typeface="+mn-cs"/>
              </a:defRPr>
            </a:pPr>
            <a:r>
              <a:rPr lang="en-ID" b="1">
                <a:solidFill>
                  <a:srgbClr val="FFFF00"/>
                </a:solidFill>
              </a:rPr>
              <a:t>Memahami</a:t>
            </a:r>
            <a:r>
              <a:rPr lang="en-ID" b="1" baseline="0">
                <a:solidFill>
                  <a:srgbClr val="FFFF00"/>
                </a:solidFill>
              </a:rPr>
              <a:t> DIri</a:t>
            </a:r>
            <a:endParaRPr lang="en-ID" b="1">
              <a:solidFill>
                <a:srgbClr val="FFFF00"/>
              </a:solidFill>
            </a:endParaRPr>
          </a:p>
        </c:rich>
      </c:tx>
      <c:layout>
        <c:manualLayout>
          <c:xMode val="edge"/>
          <c:yMode val="edge"/>
          <c:x val="6.8048556430446203E-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FF00"/>
              </a:solidFill>
              <a:latin typeface="+mn-lt"/>
              <a:ea typeface="+mn-ea"/>
              <a:cs typeface="+mn-cs"/>
            </a:defRPr>
          </a:pPr>
          <a:endParaRPr lang="en-ID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Scoring!$F$11:$F$13</c:f>
              <c:strCache>
                <c:ptCount val="3"/>
                <c:pt idx="0">
                  <c:v>Konsep Diri Positif</c:v>
                </c:pt>
                <c:pt idx="1">
                  <c:v>Kesadaran Diri</c:v>
                </c:pt>
                <c:pt idx="2">
                  <c:v>Kontrol Diri</c:v>
                </c:pt>
              </c:strCache>
            </c:strRef>
          </c:cat>
          <c:val>
            <c:numRef>
              <c:f>Scoring!$G$11:$G$13</c:f>
              <c:numCache>
                <c:formatCode>0</c:formatCode>
                <c:ptCount val="3"/>
                <c:pt idx="0">
                  <c:v>3.3333333333333335</c:v>
                </c:pt>
                <c:pt idx="1">
                  <c:v>3</c:v>
                </c:pt>
                <c:pt idx="2" formatCode="General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25-449F-829E-45F79B2FB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1348304"/>
        <c:axId val="1211342064"/>
        <c:axId val="0"/>
      </c:bar3DChart>
      <c:catAx>
        <c:axId val="121134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Lato Medium" panose="020F0502020204030203" pitchFamily="34" charset="0"/>
                <a:ea typeface="+mn-ea"/>
                <a:cs typeface="Lato Medium" panose="020F0502020204030203" pitchFamily="34" charset="0"/>
              </a:defRPr>
            </a:pPr>
            <a:endParaRPr lang="en-US"/>
          </a:p>
        </c:txPr>
        <c:crossAx val="1211342064"/>
        <c:crosses val="autoZero"/>
        <c:auto val="1"/>
        <c:lblAlgn val="ctr"/>
        <c:lblOffset val="100"/>
        <c:noMultiLvlLbl val="0"/>
      </c:catAx>
      <c:valAx>
        <c:axId val="121134206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21134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tx2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FF00"/>
                </a:solidFill>
                <a:latin typeface="+mn-lt"/>
                <a:ea typeface="+mn-ea"/>
                <a:cs typeface="+mn-cs"/>
              </a:defRPr>
            </a:pPr>
            <a:r>
              <a:rPr lang="en-ID" b="1">
                <a:solidFill>
                  <a:srgbClr val="FFFF00"/>
                </a:solidFill>
              </a:rPr>
              <a:t>Membangun dan Mengembangkan Relasi</a:t>
            </a:r>
          </a:p>
        </c:rich>
      </c:tx>
      <c:layout>
        <c:manualLayout>
          <c:xMode val="edge"/>
          <c:yMode val="edge"/>
          <c:x val="4.7124890638670161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FF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Scoring!$F$16:$F$20</c:f>
              <c:strCache>
                <c:ptCount val="5"/>
                <c:pt idx="0">
                  <c:v>Respek</c:v>
                </c:pt>
                <c:pt idx="1">
                  <c:v>Empati</c:v>
                </c:pt>
                <c:pt idx="2">
                  <c:v>Kolaborasi</c:v>
                </c:pt>
                <c:pt idx="3">
                  <c:v>Resolusi Konflik</c:v>
                </c:pt>
                <c:pt idx="4">
                  <c:v>Komunikasi</c:v>
                </c:pt>
              </c:strCache>
            </c:strRef>
          </c:cat>
          <c:val>
            <c:numRef>
              <c:f>Scoring!$G$16:$G$20</c:f>
              <c:numCache>
                <c:formatCode>General</c:formatCode>
                <c:ptCount val="5"/>
                <c:pt idx="0">
                  <c:v>3.5</c:v>
                </c:pt>
                <c:pt idx="1">
                  <c:v>3.5</c:v>
                </c:pt>
                <c:pt idx="2">
                  <c:v>3</c:v>
                </c:pt>
                <c:pt idx="3">
                  <c:v>3.5</c:v>
                </c:pt>
                <c:pt idx="4" formatCode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2A-4D3E-B14D-57AAFD452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4154160"/>
        <c:axId val="1204154640"/>
        <c:axId val="0"/>
      </c:bar3DChart>
      <c:catAx>
        <c:axId val="120415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Lato Medium" panose="020F0502020204030203" pitchFamily="34" charset="0"/>
                <a:ea typeface="+mn-ea"/>
                <a:cs typeface="Lato Medium" panose="020F0502020204030203" pitchFamily="34" charset="0"/>
              </a:defRPr>
            </a:pPr>
            <a:endParaRPr lang="en-US"/>
          </a:p>
        </c:txPr>
        <c:crossAx val="1204154640"/>
        <c:crosses val="autoZero"/>
        <c:auto val="1"/>
        <c:lblAlgn val="ctr"/>
        <c:lblOffset val="100"/>
        <c:noMultiLvlLbl val="0"/>
      </c:catAx>
      <c:valAx>
        <c:axId val="1204154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0415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FFFF00"/>
                </a:solidFill>
                <a:latin typeface="+mn-lt"/>
                <a:ea typeface="+mn-ea"/>
                <a:cs typeface="+mn-cs"/>
              </a:defRPr>
            </a:pPr>
            <a:r>
              <a:rPr lang="en-ID" sz="1200">
                <a:solidFill>
                  <a:srgbClr val="FFFF00"/>
                </a:solidFill>
              </a:rPr>
              <a:t>Membuat Keputusan </a:t>
            </a:r>
          </a:p>
          <a:p>
            <a:pPr>
              <a:defRPr sz="1200">
                <a:solidFill>
                  <a:srgbClr val="FFFF00"/>
                </a:solidFill>
              </a:defRPr>
            </a:pPr>
            <a:r>
              <a:rPr lang="en-ID" sz="1200">
                <a:solidFill>
                  <a:srgbClr val="FFFF00"/>
                </a:solidFill>
              </a:rPr>
              <a:t>dan Mengatasi Masalah</a:t>
            </a:r>
          </a:p>
        </c:rich>
      </c:tx>
      <c:layout>
        <c:manualLayout>
          <c:xMode val="edge"/>
          <c:yMode val="edge"/>
          <c:x val="4.5007481710088025E-2"/>
          <c:y val="3.5267476435401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FFFF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Scoring!$F$23:$F$27</c:f>
              <c:strCache>
                <c:ptCount val="5"/>
                <c:pt idx="0">
                  <c:v>Identifikasi Masalah</c:v>
                </c:pt>
                <c:pt idx="1">
                  <c:v>Mengumpulkan Infomasi</c:v>
                </c:pt>
                <c:pt idx="2">
                  <c:v>Berpikir Kritis</c:v>
                </c:pt>
                <c:pt idx="3">
                  <c:v>Membuat Keputusan</c:v>
                </c:pt>
                <c:pt idx="4">
                  <c:v>Kreatif</c:v>
                </c:pt>
              </c:strCache>
            </c:strRef>
          </c:cat>
          <c:val>
            <c:numRef>
              <c:f>Scoring!$G$23:$G$27</c:f>
              <c:numCache>
                <c:formatCode>General</c:formatCode>
                <c:ptCount val="5"/>
                <c:pt idx="0">
                  <c:v>3.3333333333333335</c:v>
                </c:pt>
                <c:pt idx="1">
                  <c:v>3.5</c:v>
                </c:pt>
                <c:pt idx="2">
                  <c:v>2</c:v>
                </c:pt>
                <c:pt idx="3">
                  <c:v>4</c:v>
                </c:pt>
                <c:pt idx="4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64-4471-BA83-0BAF6619B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9272896"/>
        <c:axId val="1339273856"/>
        <c:axId val="0"/>
      </c:bar3DChart>
      <c:catAx>
        <c:axId val="133927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Lato Medium" panose="020F0502020204030203" pitchFamily="34" charset="0"/>
                <a:ea typeface="+mn-ea"/>
                <a:cs typeface="Lato Medium" panose="020F0502020204030203" pitchFamily="34" charset="0"/>
              </a:defRPr>
            </a:pPr>
            <a:endParaRPr lang="en-US"/>
          </a:p>
        </c:txPr>
        <c:crossAx val="1339273856"/>
        <c:crosses val="autoZero"/>
        <c:auto val="1"/>
        <c:lblAlgn val="ctr"/>
        <c:lblOffset val="100"/>
        <c:noMultiLvlLbl val="0"/>
      </c:catAx>
      <c:valAx>
        <c:axId val="133927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9272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1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/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584200</xdr:colOff>
      <xdr:row>3</xdr:row>
      <xdr:rowOff>165100</xdr:rowOff>
    </xdr:from>
    <xdr:to>
      <xdr:col>9</xdr:col>
      <xdr:colOff>38100</xdr:colOff>
      <xdr:row>22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35C82A-4799-4A55-95C7-9255E3BA0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549275</xdr:colOff>
      <xdr:row>4</xdr:row>
      <xdr:rowOff>0</xdr:rowOff>
    </xdr:from>
    <xdr:to>
      <xdr:col>15</xdr:col>
      <xdr:colOff>546100</xdr:colOff>
      <xdr:row>17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DDF78F-1CAD-A49D-1306-82A3871F3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28575</xdr:colOff>
      <xdr:row>3</xdr:row>
      <xdr:rowOff>171450</xdr:rowOff>
    </xdr:from>
    <xdr:to>
      <xdr:col>22</xdr:col>
      <xdr:colOff>596900</xdr:colOff>
      <xdr:row>16</xdr:row>
      <xdr:rowOff>139700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62D33AA-F465-36F7-3716-B53A51378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568325</xdr:colOff>
      <xdr:row>19</xdr:row>
      <xdr:rowOff>19050</xdr:rowOff>
    </xdr:from>
    <xdr:to>
      <xdr:col>15</xdr:col>
      <xdr:colOff>565150</xdr:colOff>
      <xdr:row>32</xdr:row>
      <xdr:rowOff>50800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9405A89-CC6C-A64F-D094-71291B4CE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9DAB9-8F8E-4412-B2CF-08F9ED959A83}">
  <dimension ref="A1:L71"/>
  <sheetViews>
    <sheetView tabSelected="1" workbookViewId="0">
      <selection activeCell="K10" sqref="K10"/>
    </sheetView>
  </sheetViews>
  <sheetFormatPr defaultRowHeight="14.5" x14ac:dyDescent="0.35"/>
  <cols>
    <col min="2" max="2" width="28.08984375" hidden="1" customWidth="1"/>
    <col min="3" max="3" width="0" hidden="1" customWidth="1"/>
    <col min="4" max="4" width="31.90625" customWidth="1"/>
  </cols>
  <sheetData>
    <row r="1" spans="1:12" x14ac:dyDescent="0.35">
      <c r="A1" t="s">
        <v>67</v>
      </c>
      <c r="D1" s="20" t="s">
        <v>106</v>
      </c>
    </row>
    <row r="2" spans="1:12" x14ac:dyDescent="0.35">
      <c r="A2" t="s">
        <v>68</v>
      </c>
      <c r="D2" s="20" t="s">
        <v>107</v>
      </c>
    </row>
    <row r="4" spans="1:12" x14ac:dyDescent="0.35">
      <c r="A4" s="19" t="s">
        <v>54</v>
      </c>
      <c r="B4" s="19"/>
      <c r="C4" s="19"/>
      <c r="D4" s="19" t="s">
        <v>52</v>
      </c>
    </row>
    <row r="5" spans="1:12" ht="16" x14ac:dyDescent="0.4">
      <c r="A5" s="15">
        <v>1</v>
      </c>
      <c r="B5" s="16" t="s">
        <v>1</v>
      </c>
      <c r="C5" s="17">
        <v>1</v>
      </c>
      <c r="D5" s="14" t="s">
        <v>58</v>
      </c>
      <c r="L5" s="3"/>
    </row>
    <row r="6" spans="1:12" ht="16" x14ac:dyDescent="0.4">
      <c r="A6" s="15">
        <v>2</v>
      </c>
      <c r="B6" s="16" t="s">
        <v>1</v>
      </c>
      <c r="C6" s="17">
        <v>2</v>
      </c>
      <c r="D6" s="14" t="s">
        <v>58</v>
      </c>
    </row>
    <row r="7" spans="1:12" ht="16" x14ac:dyDescent="0.4">
      <c r="A7" s="15">
        <v>3</v>
      </c>
      <c r="B7" s="16" t="s">
        <v>1</v>
      </c>
      <c r="C7" s="17">
        <v>3</v>
      </c>
      <c r="D7" s="14" t="s">
        <v>59</v>
      </c>
    </row>
    <row r="8" spans="1:12" ht="16" x14ac:dyDescent="0.4">
      <c r="A8" s="15">
        <v>4</v>
      </c>
      <c r="B8" s="16" t="s">
        <v>1</v>
      </c>
      <c r="C8" s="17" t="s">
        <v>7</v>
      </c>
      <c r="D8" s="14" t="s">
        <v>58</v>
      </c>
    </row>
    <row r="9" spans="1:12" ht="16" x14ac:dyDescent="0.4">
      <c r="A9" s="15">
        <v>5</v>
      </c>
      <c r="B9" s="16" t="s">
        <v>1</v>
      </c>
      <c r="C9" s="17">
        <v>5</v>
      </c>
      <c r="D9" s="14" t="s">
        <v>59</v>
      </c>
    </row>
    <row r="10" spans="1:12" ht="16" x14ac:dyDescent="0.4">
      <c r="A10" s="15">
        <v>6</v>
      </c>
      <c r="B10" s="16" t="s">
        <v>1</v>
      </c>
      <c r="C10" s="17">
        <v>6</v>
      </c>
      <c r="D10" s="14" t="s">
        <v>60</v>
      </c>
    </row>
    <row r="11" spans="1:12" ht="16" x14ac:dyDescent="0.4">
      <c r="A11" s="15">
        <v>7</v>
      </c>
      <c r="B11" s="16" t="s">
        <v>12</v>
      </c>
      <c r="C11" s="17" t="s">
        <v>13</v>
      </c>
      <c r="D11" s="14" t="s">
        <v>59</v>
      </c>
    </row>
    <row r="12" spans="1:12" ht="16" x14ac:dyDescent="0.4">
      <c r="A12" s="15">
        <v>8</v>
      </c>
      <c r="B12" s="16" t="s">
        <v>15</v>
      </c>
      <c r="C12" s="17">
        <v>8</v>
      </c>
      <c r="D12" s="14" t="s">
        <v>59</v>
      </c>
    </row>
    <row r="13" spans="1:12" ht="16" x14ac:dyDescent="0.4">
      <c r="A13" s="15">
        <v>9</v>
      </c>
      <c r="B13" s="16" t="s">
        <v>15</v>
      </c>
      <c r="C13" s="17">
        <v>9</v>
      </c>
      <c r="D13" s="18" t="s">
        <v>58</v>
      </c>
    </row>
    <row r="14" spans="1:12" ht="16" x14ac:dyDescent="0.4">
      <c r="A14" s="15">
        <v>10</v>
      </c>
      <c r="B14" s="16" t="s">
        <v>16</v>
      </c>
      <c r="C14" s="17" t="s">
        <v>17</v>
      </c>
      <c r="D14" s="18" t="s">
        <v>59</v>
      </c>
    </row>
    <row r="15" spans="1:12" ht="16" x14ac:dyDescent="0.4">
      <c r="A15" s="15">
        <v>11</v>
      </c>
      <c r="B15" s="16" t="s">
        <v>16</v>
      </c>
      <c r="C15" s="17">
        <v>11</v>
      </c>
      <c r="D15" s="18" t="s">
        <v>58</v>
      </c>
    </row>
    <row r="16" spans="1:12" ht="16" x14ac:dyDescent="0.4">
      <c r="A16" s="15">
        <v>12</v>
      </c>
      <c r="B16" s="16" t="s">
        <v>18</v>
      </c>
      <c r="C16" s="17">
        <v>12</v>
      </c>
      <c r="D16" s="18" t="s">
        <v>59</v>
      </c>
    </row>
    <row r="17" spans="1:4" ht="16" x14ac:dyDescent="0.4">
      <c r="A17" s="15">
        <v>13</v>
      </c>
      <c r="B17" s="16" t="s">
        <v>18</v>
      </c>
      <c r="C17" s="17">
        <v>13</v>
      </c>
      <c r="D17" s="18" t="s">
        <v>58</v>
      </c>
    </row>
    <row r="18" spans="1:4" ht="16" x14ac:dyDescent="0.4">
      <c r="A18" s="15">
        <v>14</v>
      </c>
      <c r="B18" s="16" t="s">
        <v>19</v>
      </c>
      <c r="C18" s="17">
        <v>14</v>
      </c>
      <c r="D18" s="18" t="s">
        <v>59</v>
      </c>
    </row>
    <row r="19" spans="1:4" ht="16" x14ac:dyDescent="0.4">
      <c r="A19" s="15">
        <v>15</v>
      </c>
      <c r="B19" s="16" t="s">
        <v>19</v>
      </c>
      <c r="C19" s="17">
        <v>15</v>
      </c>
      <c r="D19" s="18" t="s">
        <v>59</v>
      </c>
    </row>
    <row r="20" spans="1:4" ht="16" x14ac:dyDescent="0.4">
      <c r="A20" s="15">
        <v>16</v>
      </c>
      <c r="B20" s="16" t="s">
        <v>20</v>
      </c>
      <c r="C20" s="17">
        <v>16</v>
      </c>
      <c r="D20" s="18" t="s">
        <v>58</v>
      </c>
    </row>
    <row r="21" spans="1:4" ht="16" x14ac:dyDescent="0.4">
      <c r="A21" s="15">
        <v>17</v>
      </c>
      <c r="B21" s="16" t="s">
        <v>20</v>
      </c>
      <c r="C21" s="17">
        <v>17</v>
      </c>
      <c r="D21" s="18" t="s">
        <v>59</v>
      </c>
    </row>
    <row r="22" spans="1:4" ht="16" x14ac:dyDescent="0.4">
      <c r="A22" s="15">
        <v>18</v>
      </c>
      <c r="B22" s="16" t="s">
        <v>21</v>
      </c>
      <c r="C22" s="17">
        <v>18</v>
      </c>
      <c r="D22" s="18" t="s">
        <v>58</v>
      </c>
    </row>
    <row r="23" spans="1:4" ht="16" x14ac:dyDescent="0.4">
      <c r="A23" s="15">
        <v>19</v>
      </c>
      <c r="B23" s="16" t="s">
        <v>21</v>
      </c>
      <c r="C23" s="17">
        <v>19</v>
      </c>
      <c r="D23" s="18" t="s">
        <v>59</v>
      </c>
    </row>
    <row r="24" spans="1:4" ht="16" x14ac:dyDescent="0.4">
      <c r="A24" s="15">
        <v>20</v>
      </c>
      <c r="B24" s="16" t="s">
        <v>21</v>
      </c>
      <c r="C24" s="17">
        <v>20</v>
      </c>
      <c r="D24" s="18" t="s">
        <v>60</v>
      </c>
    </row>
    <row r="25" spans="1:4" ht="16" x14ac:dyDescent="0.4">
      <c r="A25" s="15">
        <v>21</v>
      </c>
      <c r="B25" s="16" t="s">
        <v>21</v>
      </c>
      <c r="C25" s="17">
        <v>21</v>
      </c>
      <c r="D25" s="18" t="s">
        <v>59</v>
      </c>
    </row>
    <row r="26" spans="1:4" ht="16" x14ac:dyDescent="0.4">
      <c r="A26" s="15">
        <v>22</v>
      </c>
      <c r="B26" s="16" t="s">
        <v>22</v>
      </c>
      <c r="C26" s="17">
        <v>22</v>
      </c>
      <c r="D26" s="18" t="s">
        <v>59</v>
      </c>
    </row>
    <row r="27" spans="1:4" ht="16" x14ac:dyDescent="0.4">
      <c r="A27" s="15">
        <v>23</v>
      </c>
      <c r="B27" s="16" t="s">
        <v>22</v>
      </c>
      <c r="C27" s="17">
        <v>23</v>
      </c>
      <c r="D27" s="18" t="s">
        <v>58</v>
      </c>
    </row>
    <row r="28" spans="1:4" ht="16" x14ac:dyDescent="0.4">
      <c r="A28" s="15">
        <v>24</v>
      </c>
      <c r="B28" s="16" t="s">
        <v>22</v>
      </c>
      <c r="C28" s="17">
        <v>24</v>
      </c>
      <c r="D28" s="18" t="s">
        <v>58</v>
      </c>
    </row>
    <row r="29" spans="1:4" ht="16" x14ac:dyDescent="0.4">
      <c r="A29" s="15">
        <v>25</v>
      </c>
      <c r="B29" s="16" t="s">
        <v>23</v>
      </c>
      <c r="C29" s="17">
        <v>25</v>
      </c>
      <c r="D29" s="18" t="s">
        <v>58</v>
      </c>
    </row>
    <row r="30" spans="1:4" ht="16" x14ac:dyDescent="0.4">
      <c r="A30" s="15">
        <v>26</v>
      </c>
      <c r="B30" s="16" t="s">
        <v>23</v>
      </c>
      <c r="C30" s="17">
        <v>26</v>
      </c>
      <c r="D30" s="18" t="s">
        <v>59</v>
      </c>
    </row>
    <row r="31" spans="1:4" ht="16" x14ac:dyDescent="0.4">
      <c r="A31" s="15">
        <v>27</v>
      </c>
      <c r="B31" s="16" t="s">
        <v>24</v>
      </c>
      <c r="C31" s="17">
        <v>27</v>
      </c>
      <c r="D31" s="18" t="s">
        <v>60</v>
      </c>
    </row>
    <row r="32" spans="1:4" ht="16" x14ac:dyDescent="0.4">
      <c r="A32" s="15">
        <v>28</v>
      </c>
      <c r="B32" s="16" t="s">
        <v>25</v>
      </c>
      <c r="C32" s="17">
        <v>28</v>
      </c>
      <c r="D32" s="18" t="s">
        <v>58</v>
      </c>
    </row>
    <row r="33" spans="1:4" ht="16" x14ac:dyDescent="0.4">
      <c r="A33" s="15">
        <v>29</v>
      </c>
      <c r="B33" s="16" t="s">
        <v>25</v>
      </c>
      <c r="C33" s="17">
        <v>29</v>
      </c>
      <c r="D33" s="18" t="s">
        <v>58</v>
      </c>
    </row>
    <row r="34" spans="1:4" ht="16" x14ac:dyDescent="0.4">
      <c r="A34" s="15">
        <v>30</v>
      </c>
      <c r="B34" s="16" t="s">
        <v>26</v>
      </c>
      <c r="C34" s="17">
        <v>30</v>
      </c>
      <c r="D34" s="18" t="s">
        <v>59</v>
      </c>
    </row>
    <row r="35" spans="1:4" ht="16" x14ac:dyDescent="0.4">
      <c r="A35" s="15">
        <v>31</v>
      </c>
      <c r="B35" s="16" t="s">
        <v>26</v>
      </c>
      <c r="C35" s="17">
        <v>31</v>
      </c>
      <c r="D35" s="18" t="s">
        <v>60</v>
      </c>
    </row>
    <row r="36" spans="1:4" ht="16" x14ac:dyDescent="0.4">
      <c r="A36" s="15">
        <v>32</v>
      </c>
      <c r="B36" s="16" t="s">
        <v>27</v>
      </c>
      <c r="C36" s="17" t="s">
        <v>28</v>
      </c>
      <c r="D36" s="18" t="s">
        <v>59</v>
      </c>
    </row>
    <row r="37" spans="1:4" ht="16" x14ac:dyDescent="0.4">
      <c r="A37" s="15">
        <v>33</v>
      </c>
      <c r="B37" s="16" t="s">
        <v>27</v>
      </c>
      <c r="C37" s="17" t="s">
        <v>29</v>
      </c>
      <c r="D37" s="18" t="s">
        <v>58</v>
      </c>
    </row>
    <row r="38" spans="1:4" ht="16" x14ac:dyDescent="0.4">
      <c r="A38" s="15">
        <v>34</v>
      </c>
      <c r="B38" s="16" t="s">
        <v>27</v>
      </c>
      <c r="C38" s="17">
        <v>34</v>
      </c>
      <c r="D38" s="18" t="s">
        <v>59</v>
      </c>
    </row>
    <row r="39" spans="1:4" ht="16" x14ac:dyDescent="0.4">
      <c r="A39" s="15">
        <v>35</v>
      </c>
      <c r="B39" s="16" t="s">
        <v>27</v>
      </c>
      <c r="C39" s="17" t="s">
        <v>30</v>
      </c>
      <c r="D39" s="18" t="s">
        <v>58</v>
      </c>
    </row>
    <row r="40" spans="1:4" ht="16" x14ac:dyDescent="0.4">
      <c r="A40" s="15">
        <v>36</v>
      </c>
      <c r="B40" s="16" t="s">
        <v>14</v>
      </c>
      <c r="C40" s="17" t="s">
        <v>31</v>
      </c>
      <c r="D40" s="18" t="s">
        <v>58</v>
      </c>
    </row>
    <row r="41" spans="1:4" ht="16" x14ac:dyDescent="0.4">
      <c r="A41" s="15">
        <v>37</v>
      </c>
      <c r="B41" s="16" t="s">
        <v>14</v>
      </c>
      <c r="C41" s="17" t="s">
        <v>32</v>
      </c>
      <c r="D41" s="18" t="s">
        <v>59</v>
      </c>
    </row>
    <row r="42" spans="1:4" ht="16" x14ac:dyDescent="0.4">
      <c r="A42" s="15">
        <v>38</v>
      </c>
      <c r="B42" s="16" t="s">
        <v>14</v>
      </c>
      <c r="C42" s="17" t="s">
        <v>33</v>
      </c>
      <c r="D42" s="18" t="s">
        <v>59</v>
      </c>
    </row>
    <row r="43" spans="1:4" ht="16" x14ac:dyDescent="0.4">
      <c r="A43" s="15">
        <v>39</v>
      </c>
      <c r="B43" s="16" t="s">
        <v>34</v>
      </c>
      <c r="C43" s="17" t="s">
        <v>47</v>
      </c>
      <c r="D43" s="18" t="s">
        <v>58</v>
      </c>
    </row>
    <row r="44" spans="1:4" ht="16" x14ac:dyDescent="0.4">
      <c r="A44" s="15">
        <v>40</v>
      </c>
      <c r="B44" s="16" t="s">
        <v>34</v>
      </c>
      <c r="C44" s="17">
        <v>40</v>
      </c>
      <c r="D44" s="18" t="s">
        <v>58</v>
      </c>
    </row>
    <row r="45" spans="1:4" ht="16" x14ac:dyDescent="0.4">
      <c r="A45" s="15">
        <v>41</v>
      </c>
      <c r="B45" s="16" t="s">
        <v>34</v>
      </c>
      <c r="C45" s="17" t="s">
        <v>35</v>
      </c>
      <c r="D45" s="18" t="s">
        <v>58</v>
      </c>
    </row>
    <row r="46" spans="1:4" ht="16" x14ac:dyDescent="0.4">
      <c r="A46" s="15">
        <v>42</v>
      </c>
      <c r="B46" s="16" t="s">
        <v>34</v>
      </c>
      <c r="C46" s="17">
        <v>42</v>
      </c>
      <c r="D46" s="18" t="s">
        <v>58</v>
      </c>
    </row>
    <row r="47" spans="1:4" ht="16" x14ac:dyDescent="0.4">
      <c r="A47" s="15">
        <v>43</v>
      </c>
      <c r="B47" s="16" t="s">
        <v>34</v>
      </c>
      <c r="C47" s="17" t="s">
        <v>36</v>
      </c>
      <c r="D47" s="18" t="s">
        <v>59</v>
      </c>
    </row>
    <row r="48" spans="1:4" ht="16" x14ac:dyDescent="0.4">
      <c r="A48" s="15">
        <v>44</v>
      </c>
      <c r="B48" s="16" t="s">
        <v>34</v>
      </c>
      <c r="C48" s="17">
        <v>44</v>
      </c>
      <c r="D48" s="18" t="s">
        <v>61</v>
      </c>
    </row>
    <row r="49" spans="1:4" ht="16" x14ac:dyDescent="0.4">
      <c r="A49" s="15">
        <v>45</v>
      </c>
      <c r="B49" s="16" t="s">
        <v>34</v>
      </c>
      <c r="C49" s="17">
        <v>45</v>
      </c>
      <c r="D49" s="18" t="s">
        <v>58</v>
      </c>
    </row>
    <row r="50" spans="1:4" ht="16" x14ac:dyDescent="0.4">
      <c r="A50" s="15">
        <v>46</v>
      </c>
      <c r="B50" s="16" t="s">
        <v>34</v>
      </c>
      <c r="C50" s="17" t="s">
        <v>37</v>
      </c>
      <c r="D50" s="18" t="s">
        <v>59</v>
      </c>
    </row>
    <row r="51" spans="1:4" ht="16" x14ac:dyDescent="0.4">
      <c r="A51" s="15">
        <v>47</v>
      </c>
      <c r="B51" s="16" t="s">
        <v>34</v>
      </c>
      <c r="C51" s="17">
        <v>47</v>
      </c>
      <c r="D51" s="18" t="s">
        <v>60</v>
      </c>
    </row>
    <row r="52" spans="1:4" ht="16" x14ac:dyDescent="0.4">
      <c r="A52" s="15">
        <v>48</v>
      </c>
      <c r="B52" s="16" t="s">
        <v>38</v>
      </c>
      <c r="C52" s="17">
        <v>48</v>
      </c>
      <c r="D52" s="18" t="s">
        <v>59</v>
      </c>
    </row>
    <row r="53" spans="1:4" ht="16" x14ac:dyDescent="0.4">
      <c r="A53" s="15">
        <v>49</v>
      </c>
      <c r="B53" s="16" t="s">
        <v>39</v>
      </c>
      <c r="C53" s="17">
        <v>49</v>
      </c>
      <c r="D53" s="18" t="s">
        <v>58</v>
      </c>
    </row>
    <row r="54" spans="1:4" ht="16" x14ac:dyDescent="0.4">
      <c r="A54" s="15">
        <v>50</v>
      </c>
      <c r="B54" s="16" t="s">
        <v>40</v>
      </c>
      <c r="C54" s="17">
        <v>50</v>
      </c>
      <c r="D54" s="18" t="s">
        <v>60</v>
      </c>
    </row>
    <row r="55" spans="1:4" ht="16" x14ac:dyDescent="0.4">
      <c r="A55" s="15">
        <v>51</v>
      </c>
      <c r="B55" s="16" t="s">
        <v>41</v>
      </c>
      <c r="C55" s="17">
        <v>51</v>
      </c>
      <c r="D55" s="18" t="s">
        <v>59</v>
      </c>
    </row>
    <row r="56" spans="1:4" ht="16" x14ac:dyDescent="0.4">
      <c r="A56" s="15">
        <v>52</v>
      </c>
      <c r="B56" s="16" t="s">
        <v>42</v>
      </c>
      <c r="C56" s="17" t="s">
        <v>43</v>
      </c>
      <c r="D56" s="18" t="s">
        <v>59</v>
      </c>
    </row>
    <row r="57" spans="1:4" ht="16" x14ac:dyDescent="0.4">
      <c r="A57" s="15">
        <v>53</v>
      </c>
      <c r="B57" s="16" t="s">
        <v>44</v>
      </c>
      <c r="C57" s="17" t="s">
        <v>45</v>
      </c>
      <c r="D57" s="18" t="s">
        <v>58</v>
      </c>
    </row>
    <row r="58" spans="1:4" ht="16.5" thickBot="1" x14ac:dyDescent="0.45">
      <c r="A58" s="8"/>
      <c r="B58" s="1"/>
      <c r="C58" s="2"/>
    </row>
    <row r="59" spans="1:4" ht="16.5" thickBot="1" x14ac:dyDescent="0.45">
      <c r="A59" s="8"/>
      <c r="B59" s="1"/>
      <c r="C59" s="4"/>
    </row>
    <row r="60" spans="1:4" ht="16.5" thickBot="1" x14ac:dyDescent="0.45">
      <c r="A60" s="8"/>
      <c r="B60" s="1"/>
      <c r="C60" s="2"/>
    </row>
    <row r="61" spans="1:4" ht="16.5" thickBot="1" x14ac:dyDescent="0.45">
      <c r="A61" s="8"/>
      <c r="B61" s="1"/>
      <c r="C61" s="2"/>
    </row>
    <row r="62" spans="1:4" ht="16.5" thickBot="1" x14ac:dyDescent="0.45">
      <c r="A62" s="8"/>
      <c r="B62" s="1"/>
      <c r="C62" s="2"/>
    </row>
    <row r="63" spans="1:4" ht="16.5" thickBot="1" x14ac:dyDescent="0.45">
      <c r="A63" s="8"/>
      <c r="B63" s="1"/>
      <c r="C63" s="4"/>
    </row>
    <row r="64" spans="1:4" ht="16.5" thickBot="1" x14ac:dyDescent="0.45">
      <c r="A64" s="8"/>
      <c r="B64" s="1"/>
      <c r="C64" s="4"/>
    </row>
    <row r="65" spans="1:3" ht="16.5" thickBot="1" x14ac:dyDescent="0.45">
      <c r="A65" s="8"/>
      <c r="B65" s="1"/>
      <c r="C65" s="2"/>
    </row>
    <row r="66" spans="1:3" ht="16.5" thickBot="1" x14ac:dyDescent="0.45">
      <c r="A66" s="8"/>
      <c r="B66" s="1"/>
      <c r="C66" s="2"/>
    </row>
    <row r="67" spans="1:3" ht="16.5" thickBot="1" x14ac:dyDescent="0.45">
      <c r="A67" s="8"/>
      <c r="B67" s="1"/>
      <c r="C67" s="4"/>
    </row>
    <row r="68" spans="1:3" ht="16.5" thickBot="1" x14ac:dyDescent="0.45">
      <c r="A68" s="8"/>
      <c r="B68" s="1"/>
      <c r="C68" s="4"/>
    </row>
    <row r="69" spans="1:3" ht="16.5" thickBot="1" x14ac:dyDescent="0.45">
      <c r="A69" s="8"/>
      <c r="B69" s="1"/>
      <c r="C69" s="2"/>
    </row>
    <row r="70" spans="1:3" ht="16.5" thickBot="1" x14ac:dyDescent="0.45">
      <c r="A70" s="8"/>
      <c r="B70" s="1"/>
      <c r="C70" s="2"/>
    </row>
    <row r="71" spans="1:3" ht="16.5" thickBot="1" x14ac:dyDescent="0.45">
      <c r="A71" s="8"/>
      <c r="B71" s="1"/>
      <c r="C71" s="2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0067F1-A562-4A5D-973C-9F16059A11E6}">
          <x14:formula1>
            <xm:f>Scoring!$R$17:$R$20</xm:f>
          </x14:formula1>
          <xm:sqref>D5:D57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23096-1D4E-425C-868D-D6A55F68B1EB}">
  <dimension ref="B1:S68"/>
  <sheetViews>
    <sheetView topLeftCell="A18" workbookViewId="0">
      <selection activeCell="F7" sqref="F7"/>
    </sheetView>
  </sheetViews>
  <sheetFormatPr defaultRowHeight="14.5" x14ac:dyDescent="0.35"/>
  <cols>
    <col min="6" max="6" width="21" customWidth="1"/>
  </cols>
  <sheetData>
    <row r="1" spans="2:14" x14ac:dyDescent="0.35">
      <c r="B1" t="s">
        <v>57</v>
      </c>
      <c r="C1" t="s">
        <v>53</v>
      </c>
      <c r="G1" t="s">
        <v>104</v>
      </c>
    </row>
    <row r="2" spans="2:14" x14ac:dyDescent="0.35">
      <c r="B2">
        <v>1</v>
      </c>
      <c r="C2" s="6">
        <f>IF('Isi Jawaban'!D5="A",4,IF('Isi Jawaban'!D5="B",3,IF('Isi Jawaban'!D5="C",2,IF('Isi Jawaban'!D5="D",1))))</f>
        <v>4</v>
      </c>
      <c r="F2" s="10" t="s">
        <v>62</v>
      </c>
      <c r="G2" s="11">
        <f>(C2+C3+C4+C5+C6+C7+C8+C9+C10)/9</f>
        <v>3.3333333333333335</v>
      </c>
      <c r="H2" s="12"/>
      <c r="M2" t="s">
        <v>0</v>
      </c>
      <c r="N2" s="3" t="s">
        <v>2</v>
      </c>
    </row>
    <row r="3" spans="2:14" x14ac:dyDescent="0.35">
      <c r="B3">
        <v>2</v>
      </c>
      <c r="C3" s="6">
        <f>IF('Isi Jawaban'!D6="A",4,IF('Isi Jawaban'!D6="B",3,IF('Isi Jawaban'!D6="C",2,IF('Isi Jawaban'!D6="D",1))))</f>
        <v>4</v>
      </c>
      <c r="F3" s="10" t="s">
        <v>63</v>
      </c>
      <c r="G3" s="11">
        <f>(C11+C12+C13+C14+C15+C16+C17+C18+C19+C20+C21+C22)/12</f>
        <v>3.25</v>
      </c>
      <c r="M3" t="s">
        <v>3</v>
      </c>
      <c r="N3" t="s">
        <v>4</v>
      </c>
    </row>
    <row r="4" spans="2:14" x14ac:dyDescent="0.35">
      <c r="B4">
        <v>3</v>
      </c>
      <c r="C4" s="6">
        <f>IF('Isi Jawaban'!D7="A",4,IF('Isi Jawaban'!D7="B",3,IF('Isi Jawaban'!D7="C",2,IF('Isi Jawaban'!D7="D",1))))</f>
        <v>3</v>
      </c>
      <c r="F4" s="10" t="s">
        <v>105</v>
      </c>
      <c r="G4" s="11">
        <f>(C23+C24+C25+C26+C27+C28+C29+C30+C31+C32)/10</f>
        <v>3.2</v>
      </c>
      <c r="M4" t="s">
        <v>5</v>
      </c>
      <c r="N4" t="s">
        <v>6</v>
      </c>
    </row>
    <row r="5" spans="2:14" x14ac:dyDescent="0.35">
      <c r="B5">
        <v>4</v>
      </c>
      <c r="C5" s="6">
        <f>IF('Isi Jawaban'!D8="A",4,IF('Isi Jawaban'!D8="B",3,IF('Isi Jawaban'!D8="C",2,IF('Isi Jawaban'!D8="D",1))))</f>
        <v>4</v>
      </c>
      <c r="F5" s="10" t="s">
        <v>65</v>
      </c>
      <c r="G5" s="11">
        <f>(C2+C5+C8+C11+C22+C33+C37+C38+C39+C40+C41+C42+C43+C44+C45+C49+C50+C51+C52+C53+C54)/21</f>
        <v>3.2380952380952381</v>
      </c>
      <c r="M5" t="s">
        <v>8</v>
      </c>
      <c r="N5" t="s">
        <v>9</v>
      </c>
    </row>
    <row r="6" spans="2:14" x14ac:dyDescent="0.35">
      <c r="B6">
        <v>5</v>
      </c>
      <c r="C6" s="6">
        <f>IF('Isi Jawaban'!D9="A",4,IF('Isi Jawaban'!D9="B",3,IF('Isi Jawaban'!D9="C",2,IF('Isi Jawaban'!D9="D",1))))</f>
        <v>3</v>
      </c>
      <c r="F6" s="10" t="s">
        <v>66</v>
      </c>
      <c r="G6" s="11">
        <f>(C33+C34+C35+C36+C37+C38+C39+C44+C45+C46+C47+C48+C49)/13</f>
        <v>2.4615384615384617</v>
      </c>
      <c r="M6" t="s">
        <v>10</v>
      </c>
      <c r="N6" t="s">
        <v>56</v>
      </c>
    </row>
    <row r="7" spans="2:14" x14ac:dyDescent="0.35">
      <c r="B7">
        <v>6</v>
      </c>
      <c r="C7" s="6">
        <f>IF('Isi Jawaban'!D10="A",4,IF('Isi Jawaban'!D10="B",3,IF('Isi Jawaban'!D10="C",2,IF('Isi Jawaban'!D10="D",1))))</f>
        <v>2</v>
      </c>
      <c r="M7" t="s">
        <v>11</v>
      </c>
      <c r="N7" t="s">
        <v>55</v>
      </c>
    </row>
    <row r="8" spans="2:14" x14ac:dyDescent="0.35">
      <c r="B8">
        <v>7</v>
      </c>
      <c r="C8" s="6">
        <f>IF('Isi Jawaban'!D11="A",4,IF('Isi Jawaban'!D11="B",3,IF('Isi Jawaban'!D11="C",2,IF('Isi Jawaban'!D11="D",1))))</f>
        <v>3</v>
      </c>
      <c r="M8" t="s">
        <v>14</v>
      </c>
      <c r="N8" t="s">
        <v>46</v>
      </c>
    </row>
    <row r="9" spans="2:14" x14ac:dyDescent="0.35">
      <c r="B9">
        <v>8</v>
      </c>
      <c r="C9" s="6">
        <f>IF('Isi Jawaban'!D12="A",4,IF('Isi Jawaban'!D12="B",3,IF('Isi Jawaban'!D12="C",2,IF('Isi Jawaban'!D12="D",1))))</f>
        <v>3</v>
      </c>
    </row>
    <row r="10" spans="2:14" x14ac:dyDescent="0.35">
      <c r="B10">
        <v>9</v>
      </c>
      <c r="C10" s="6">
        <f>IF('Isi Jawaban'!D13="A",4,IF('Isi Jawaban'!D13="B",3,IF('Isi Jawaban'!D13="C",2,IF('Isi Jawaban'!D13="D",1))))</f>
        <v>4</v>
      </c>
      <c r="F10" t="s">
        <v>71</v>
      </c>
    </row>
    <row r="11" spans="2:14" x14ac:dyDescent="0.35">
      <c r="B11">
        <v>10</v>
      </c>
      <c r="C11" s="6">
        <f>IF('Isi Jawaban'!D14="A",4,IF('Isi Jawaban'!D14="B",3,IF('Isi Jawaban'!D14="C",2,IF('Isi Jawaban'!D14="D",1))))</f>
        <v>3</v>
      </c>
      <c r="F11" t="s">
        <v>79</v>
      </c>
      <c r="G11" s="6">
        <f>(C2+C3+C4+C5+C6+C7)/6</f>
        <v>3.3333333333333335</v>
      </c>
    </row>
    <row r="12" spans="2:14" x14ac:dyDescent="0.35">
      <c r="B12">
        <v>11</v>
      </c>
      <c r="C12" s="6">
        <f>IF('Isi Jawaban'!D15="A",4,IF('Isi Jawaban'!D15="B",3,IF('Isi Jawaban'!D15="C",2,IF('Isi Jawaban'!D15="D",1))))</f>
        <v>4</v>
      </c>
      <c r="F12" t="s">
        <v>80</v>
      </c>
      <c r="G12" s="6">
        <f>(C8)/1</f>
        <v>3</v>
      </c>
      <c r="M12" t="s">
        <v>72</v>
      </c>
    </row>
    <row r="13" spans="2:14" x14ac:dyDescent="0.35">
      <c r="B13">
        <v>12</v>
      </c>
      <c r="C13" s="6">
        <f>IF('Isi Jawaban'!D16="A",4,IF('Isi Jawaban'!D16="B",3,IF('Isi Jawaban'!D16="C",2,IF('Isi Jawaban'!D16="D",1))))</f>
        <v>3</v>
      </c>
      <c r="F13" t="s">
        <v>81</v>
      </c>
      <c r="G13">
        <f>(C9+C10)/2</f>
        <v>3.5</v>
      </c>
      <c r="M13" t="s">
        <v>73</v>
      </c>
      <c r="N13" t="s">
        <v>74</v>
      </c>
    </row>
    <row r="14" spans="2:14" x14ac:dyDescent="0.35">
      <c r="B14">
        <v>13</v>
      </c>
      <c r="C14" s="6">
        <f>IF('Isi Jawaban'!D17="A",4,IF('Isi Jawaban'!D17="B",3,IF('Isi Jawaban'!D17="C",2,IF('Isi Jawaban'!D17="D",1))))</f>
        <v>4</v>
      </c>
      <c r="M14" t="s">
        <v>75</v>
      </c>
      <c r="N14" t="s">
        <v>76</v>
      </c>
    </row>
    <row r="15" spans="2:14" x14ac:dyDescent="0.35">
      <c r="B15">
        <v>14</v>
      </c>
      <c r="C15" s="6">
        <f>IF('Isi Jawaban'!D18="A",4,IF('Isi Jawaban'!D18="B",3,IF('Isi Jawaban'!D18="C",2,IF('Isi Jawaban'!D18="D",1))))</f>
        <v>3</v>
      </c>
      <c r="F15" t="s">
        <v>63</v>
      </c>
      <c r="M15" t="s">
        <v>77</v>
      </c>
      <c r="N15" t="s">
        <v>78</v>
      </c>
    </row>
    <row r="16" spans="2:14" x14ac:dyDescent="0.35">
      <c r="B16">
        <v>15</v>
      </c>
      <c r="C16" s="6">
        <f>IF('Isi Jawaban'!D19="A",4,IF('Isi Jawaban'!D19="B",3,IF('Isi Jawaban'!D19="C",2,IF('Isi Jawaban'!D19="D",1))))</f>
        <v>3</v>
      </c>
      <c r="F16" t="s">
        <v>86</v>
      </c>
      <c r="G16">
        <f>(C11+C12)/2</f>
        <v>3.5</v>
      </c>
    </row>
    <row r="17" spans="2:19" x14ac:dyDescent="0.35">
      <c r="B17">
        <v>16</v>
      </c>
      <c r="C17" s="6">
        <f>IF('Isi Jawaban'!D20="A",4,IF('Isi Jawaban'!D20="B",3,IF('Isi Jawaban'!D20="C",2,IF('Isi Jawaban'!D20="D",1))))</f>
        <v>4</v>
      </c>
      <c r="F17" t="s">
        <v>87</v>
      </c>
      <c r="G17">
        <f>(C13+C14)/2</f>
        <v>3.5</v>
      </c>
      <c r="R17" t="s">
        <v>58</v>
      </c>
      <c r="S17" t="s">
        <v>48</v>
      </c>
    </row>
    <row r="18" spans="2:19" x14ac:dyDescent="0.35">
      <c r="B18">
        <v>17</v>
      </c>
      <c r="C18" s="6">
        <f>IF('Isi Jawaban'!D21="A",4,IF('Isi Jawaban'!D21="B",3,IF('Isi Jawaban'!D21="C",2,IF('Isi Jawaban'!D21="D",1))))</f>
        <v>3</v>
      </c>
      <c r="F18" t="s">
        <v>88</v>
      </c>
      <c r="G18">
        <f>(C15+C16)/2</f>
        <v>3</v>
      </c>
      <c r="M18" t="s">
        <v>82</v>
      </c>
      <c r="R18" t="s">
        <v>59</v>
      </c>
      <c r="S18" t="s">
        <v>49</v>
      </c>
    </row>
    <row r="19" spans="2:19" x14ac:dyDescent="0.35">
      <c r="B19">
        <v>18</v>
      </c>
      <c r="C19" s="6">
        <f>IF('Isi Jawaban'!D22="A",4,IF('Isi Jawaban'!D22="B",3,IF('Isi Jawaban'!D22="C",2,IF('Isi Jawaban'!D22="D",1))))</f>
        <v>4</v>
      </c>
      <c r="F19" t="s">
        <v>89</v>
      </c>
      <c r="G19">
        <f>(C17+C18)/2</f>
        <v>3.5</v>
      </c>
      <c r="M19" t="s">
        <v>16</v>
      </c>
      <c r="N19">
        <v>10.11</v>
      </c>
      <c r="R19" t="s">
        <v>60</v>
      </c>
      <c r="S19" t="s">
        <v>50</v>
      </c>
    </row>
    <row r="20" spans="2:19" x14ac:dyDescent="0.35">
      <c r="B20">
        <v>19</v>
      </c>
      <c r="C20" s="6">
        <f>IF('Isi Jawaban'!D23="A",4,IF('Isi Jawaban'!D23="B",3,IF('Isi Jawaban'!D23="C",2,IF('Isi Jawaban'!D23="D",1))))</f>
        <v>3</v>
      </c>
      <c r="F20" t="s">
        <v>90</v>
      </c>
      <c r="G20" s="6">
        <f>(C19+C20+C21+C22)/4</f>
        <v>3</v>
      </c>
      <c r="M20" t="s">
        <v>83</v>
      </c>
      <c r="N20">
        <v>12.13</v>
      </c>
      <c r="R20" t="s">
        <v>61</v>
      </c>
      <c r="S20" t="s">
        <v>51</v>
      </c>
    </row>
    <row r="21" spans="2:19" x14ac:dyDescent="0.35">
      <c r="B21">
        <v>20</v>
      </c>
      <c r="C21" s="6">
        <f>IF('Isi Jawaban'!D24="A",4,IF('Isi Jawaban'!D24="B",3,IF('Isi Jawaban'!D24="C",2,IF('Isi Jawaban'!D24="D",1))))</f>
        <v>2</v>
      </c>
      <c r="M21" t="s">
        <v>19</v>
      </c>
      <c r="N21">
        <v>14.15</v>
      </c>
    </row>
    <row r="22" spans="2:19" x14ac:dyDescent="0.35">
      <c r="B22">
        <v>21</v>
      </c>
      <c r="C22" s="6">
        <f>IF('Isi Jawaban'!D25="A",4,IF('Isi Jawaban'!D25="B",3,IF('Isi Jawaban'!D25="C",2,IF('Isi Jawaban'!D25="D",1))))</f>
        <v>3</v>
      </c>
      <c r="F22" t="s">
        <v>64</v>
      </c>
      <c r="M22" t="s">
        <v>20</v>
      </c>
      <c r="N22">
        <v>16.170000000000002</v>
      </c>
    </row>
    <row r="23" spans="2:19" x14ac:dyDescent="0.35">
      <c r="B23" s="5">
        <v>22</v>
      </c>
      <c r="C23" s="6">
        <f>IF('Isi Jawaban'!D26="A",1,IF('Isi Jawaban'!D26="B",2,IF('Isi Jawaban'!D26="3",2,IF('Isi Jawaban'!D26="D",4))))</f>
        <v>2</v>
      </c>
      <c r="F23" t="s">
        <v>96</v>
      </c>
      <c r="G23">
        <f>(C23+C24+C25)/3</f>
        <v>3.3333333333333335</v>
      </c>
      <c r="M23" t="s">
        <v>84</v>
      </c>
      <c r="N23" t="s">
        <v>85</v>
      </c>
    </row>
    <row r="24" spans="2:19" x14ac:dyDescent="0.35">
      <c r="B24">
        <v>23</v>
      </c>
      <c r="C24" s="6">
        <f>IF('Isi Jawaban'!D27="A",4,IF('Isi Jawaban'!D27="B",3,IF('Isi Jawaban'!D27="C",2,IF('Isi Jawaban'!D27="D",1))))</f>
        <v>4</v>
      </c>
      <c r="F24" t="s">
        <v>97</v>
      </c>
      <c r="G24">
        <f>(C26+C27)/2</f>
        <v>3.5</v>
      </c>
    </row>
    <row r="25" spans="2:19" x14ac:dyDescent="0.35">
      <c r="B25">
        <v>24</v>
      </c>
      <c r="C25" s="6">
        <f>IF('Isi Jawaban'!D28="A",4,IF('Isi Jawaban'!D28="B",3,IF('Isi Jawaban'!D28="C",2,IF('Isi Jawaban'!D28="D",1))))</f>
        <v>4</v>
      </c>
      <c r="F25" t="s">
        <v>98</v>
      </c>
      <c r="G25">
        <f>C28/1</f>
        <v>2</v>
      </c>
    </row>
    <row r="26" spans="2:19" x14ac:dyDescent="0.35">
      <c r="B26">
        <v>25</v>
      </c>
      <c r="C26" s="6">
        <f>IF('Isi Jawaban'!D29="A",4,IF('Isi Jawaban'!D29="B",3,IF('Isi Jawaban'!D29="C",2,IF('Isi Jawaban'!D29="D",1))))</f>
        <v>4</v>
      </c>
      <c r="F26" t="s">
        <v>99</v>
      </c>
      <c r="G26">
        <f>(C29+C30)/2</f>
        <v>4</v>
      </c>
      <c r="M26" t="s">
        <v>5</v>
      </c>
    </row>
    <row r="27" spans="2:19" x14ac:dyDescent="0.35">
      <c r="B27">
        <v>26</v>
      </c>
      <c r="C27" s="6">
        <f>IF('Isi Jawaban'!D30="A",4,IF('Isi Jawaban'!D30="B",3,IF('Isi Jawaban'!D30="C",2,IF('Isi Jawaban'!D30="D",1))))</f>
        <v>3</v>
      </c>
      <c r="F27" t="s">
        <v>100</v>
      </c>
      <c r="G27">
        <f>(C31+C32)/2</f>
        <v>2.5</v>
      </c>
      <c r="M27" t="s">
        <v>91</v>
      </c>
      <c r="N27" t="s">
        <v>92</v>
      </c>
    </row>
    <row r="28" spans="2:19" x14ac:dyDescent="0.35">
      <c r="B28">
        <v>27</v>
      </c>
      <c r="C28" s="6">
        <f>IF('Isi Jawaban'!D31="A",4,IF('Isi Jawaban'!D31="B",3,IF('Isi Jawaban'!D31="C",2,IF('Isi Jawaban'!D31="D",1))))</f>
        <v>2</v>
      </c>
      <c r="M28" t="s">
        <v>93</v>
      </c>
      <c r="N28">
        <v>25.26</v>
      </c>
    </row>
    <row r="29" spans="2:19" x14ac:dyDescent="0.35">
      <c r="B29">
        <v>28</v>
      </c>
      <c r="C29" s="6">
        <f>IF('Isi Jawaban'!D32="A",4,IF('Isi Jawaban'!D32="B",3,IF('Isi Jawaban'!D32="C",2,IF('Isi Jawaban'!D32="D",1))))</f>
        <v>4</v>
      </c>
      <c r="M29" t="s">
        <v>24</v>
      </c>
      <c r="N29">
        <v>27</v>
      </c>
    </row>
    <row r="30" spans="2:19" x14ac:dyDescent="0.35">
      <c r="B30">
        <v>29</v>
      </c>
      <c r="C30" s="6">
        <f>IF('Isi Jawaban'!D33="A",4,IF('Isi Jawaban'!D33="B",3,IF('Isi Jawaban'!D33="C",2,IF('Isi Jawaban'!D33="D",1))))</f>
        <v>4</v>
      </c>
      <c r="G30" s="6"/>
      <c r="M30" t="s">
        <v>94</v>
      </c>
      <c r="N30">
        <v>28.29</v>
      </c>
    </row>
    <row r="31" spans="2:19" x14ac:dyDescent="0.35">
      <c r="B31">
        <v>30</v>
      </c>
      <c r="C31" s="6">
        <f>IF('Isi Jawaban'!D34="A",4,IF('Isi Jawaban'!D34="B",3,IF('Isi Jawaban'!D34="C",2,IF('Isi Jawaban'!D34="D",1))))</f>
        <v>3</v>
      </c>
      <c r="M31" t="s">
        <v>95</v>
      </c>
      <c r="N31">
        <v>30.31</v>
      </c>
    </row>
    <row r="32" spans="2:19" x14ac:dyDescent="0.35">
      <c r="B32">
        <v>31</v>
      </c>
      <c r="C32" s="6">
        <f>IF('Isi Jawaban'!D35="A",4,IF('Isi Jawaban'!D35="B",3,IF('Isi Jawaban'!D35="C",2,IF('Isi Jawaban'!D35="D",1))))</f>
        <v>2</v>
      </c>
    </row>
    <row r="33" spans="2:14" x14ac:dyDescent="0.35">
      <c r="B33">
        <v>32</v>
      </c>
      <c r="C33" s="6">
        <f>IF('Isi Jawaban'!D36="A",4,IF('Isi Jawaban'!D36="B",3,IF('Isi Jawaban'!D36="C",2,IF('Isi Jawaban'!D36="D",1))))</f>
        <v>3</v>
      </c>
      <c r="M33" t="s">
        <v>27</v>
      </c>
      <c r="N33" t="s">
        <v>101</v>
      </c>
    </row>
    <row r="34" spans="2:14" x14ac:dyDescent="0.35">
      <c r="B34">
        <v>33</v>
      </c>
      <c r="C34" s="6">
        <f>IF('Isi Jawaban'!D37="A",4,IF('Isi Jawaban'!D37="B",3,IF('Isi Jawaban'!D37="C",2,IF('Isi Jawaban'!D37="D",1))))</f>
        <v>4</v>
      </c>
      <c r="M34" t="s">
        <v>102</v>
      </c>
      <c r="N34" t="s">
        <v>103</v>
      </c>
    </row>
    <row r="35" spans="2:14" x14ac:dyDescent="0.35">
      <c r="B35">
        <v>34</v>
      </c>
      <c r="C35" s="6">
        <f>IF('Isi Jawaban'!D38="A",4,IF('Isi Jawaban'!D38="B",3,IF('Isi Jawaban'!D38="C",2,IF('Isi Jawaban'!D38="D",1))))</f>
        <v>3</v>
      </c>
    </row>
    <row r="36" spans="2:14" x14ac:dyDescent="0.35">
      <c r="B36" s="5">
        <v>35</v>
      </c>
      <c r="C36" s="6">
        <f>IF('Isi Jawaban'!D39="A",1,IF('Isi Jawaban'!D39="B",2,IF('Isi Jawaban'!D39="C",3,IF('Isi Jawaban'!D39="D",4))))</f>
        <v>1</v>
      </c>
    </row>
    <row r="37" spans="2:14" x14ac:dyDescent="0.35">
      <c r="B37">
        <v>36</v>
      </c>
      <c r="C37" s="6">
        <f>IF('Isi Jawaban'!D40="A",4,IF('Isi Jawaban'!D40="B",3,IF('Isi Jawaban'!D40="C",2,IF('Isi Jawaban'!D40="D",1))))</f>
        <v>4</v>
      </c>
    </row>
    <row r="38" spans="2:14" x14ac:dyDescent="0.35">
      <c r="B38">
        <v>37</v>
      </c>
      <c r="C38" s="6">
        <f>IF('Isi Jawaban'!D41="A",4,IF('Isi Jawaban'!D41="B",3,IF('Isi Jawaban'!D41="C",2,IF('Isi Jawaban'!D41="D",1))))</f>
        <v>3</v>
      </c>
    </row>
    <row r="39" spans="2:14" x14ac:dyDescent="0.35">
      <c r="B39" s="5">
        <v>38</v>
      </c>
      <c r="C39" s="6">
        <f>IF('Isi Jawaban'!D42="A",1,IF('Isi Jawaban'!D42="B",2,IF('Isi Jawaban'!D42="C",3,IF('Isi Jawaban'!D42="D",4))))</f>
        <v>2</v>
      </c>
    </row>
    <row r="40" spans="2:14" x14ac:dyDescent="0.35">
      <c r="B40">
        <v>39</v>
      </c>
      <c r="C40" s="6">
        <f>IF('Isi Jawaban'!D43="A",4,IF('Isi Jawaban'!D43="B",3,IF('Isi Jawaban'!D43="C",2,IF('Isi Jawaban'!D43="D",1))))</f>
        <v>4</v>
      </c>
    </row>
    <row r="41" spans="2:14" x14ac:dyDescent="0.35">
      <c r="B41">
        <v>40</v>
      </c>
      <c r="C41" s="6">
        <f>IF('Isi Jawaban'!D44="A",4,IF('Isi Jawaban'!D44="B",3,IF('Isi Jawaban'!D44="C",2,IF('Isi Jawaban'!D44="D",1))))</f>
        <v>4</v>
      </c>
    </row>
    <row r="42" spans="2:14" x14ac:dyDescent="0.35">
      <c r="B42">
        <v>41</v>
      </c>
      <c r="C42" s="6">
        <f>IF('Isi Jawaban'!D45="A",4,IF('Isi Jawaban'!D45="B",3,IF('Isi Jawaban'!D45="C",2,IF('Isi Jawaban'!D45="D",1))))</f>
        <v>4</v>
      </c>
    </row>
    <row r="43" spans="2:14" x14ac:dyDescent="0.35">
      <c r="B43">
        <v>42</v>
      </c>
      <c r="C43" s="6">
        <f>IF('Isi Jawaban'!D46="A",4,IF('Isi Jawaban'!D46="B",3,IF('Isi Jawaban'!D46="C",2,IF('Isi Jawaban'!D46="D",1))))</f>
        <v>4</v>
      </c>
    </row>
    <row r="44" spans="2:14" x14ac:dyDescent="0.35">
      <c r="B44">
        <v>43</v>
      </c>
      <c r="C44" s="6">
        <f>IF('Isi Jawaban'!D47="A",4,IF('Isi Jawaban'!D47="B",3,IF('Isi Jawaban'!D47="C",2,IF('Isi Jawaban'!D47="D",1))))</f>
        <v>3</v>
      </c>
    </row>
    <row r="45" spans="2:14" x14ac:dyDescent="0.35">
      <c r="B45">
        <v>44</v>
      </c>
      <c r="C45" s="6">
        <f>IF('Isi Jawaban'!D48="A",4,IF('Isi Jawaban'!D48="B",3,IF('Isi Jawaban'!D48="C",2,IF('Isi Jawaban'!D48="D",1))))</f>
        <v>1</v>
      </c>
    </row>
    <row r="46" spans="2:14" x14ac:dyDescent="0.35">
      <c r="B46" s="5">
        <v>45</v>
      </c>
      <c r="C46" s="6">
        <f>IF('Isi Jawaban'!D49="A",1,IF('Isi Jawaban'!D49="B",2,IF('Isi Jawaban'!D49="C",3,IF('Isi Jawaban'!D49="D",4))))</f>
        <v>1</v>
      </c>
    </row>
    <row r="47" spans="2:14" x14ac:dyDescent="0.35">
      <c r="B47" s="5">
        <v>46</v>
      </c>
      <c r="C47" s="6">
        <f>IF('Isi Jawaban'!D50="A",1,IF('Isi Jawaban'!D50="B",2,IF('Isi Jawaban'!D50="C",3,IF('Isi Jawaban'!D50="D",4))))</f>
        <v>2</v>
      </c>
    </row>
    <row r="48" spans="2:14" x14ac:dyDescent="0.35">
      <c r="B48">
        <v>47</v>
      </c>
      <c r="C48" s="6">
        <f>IF('Isi Jawaban'!D51="A",4,IF('Isi Jawaban'!D51="B",3,IF('Isi Jawaban'!D51="C",2,IF('Isi Jawaban'!D51="D",1))))</f>
        <v>2</v>
      </c>
    </row>
    <row r="49" spans="2:3" x14ac:dyDescent="0.35">
      <c r="B49">
        <v>48</v>
      </c>
      <c r="C49" s="6">
        <f>IF('Isi Jawaban'!D52="A",4,IF('Isi Jawaban'!D52="B",3,IF('Isi Jawaban'!D52="C",2,IF('Isi Jawaban'!D52="D",1))))</f>
        <v>3</v>
      </c>
    </row>
    <row r="50" spans="2:3" x14ac:dyDescent="0.35">
      <c r="B50">
        <v>49</v>
      </c>
      <c r="C50" s="6">
        <f>IF('Isi Jawaban'!D53="A",4,IF('Isi Jawaban'!D53="B",3,IF('Isi Jawaban'!D53="C",2,IF('Isi Jawaban'!D53="D",1))))</f>
        <v>4</v>
      </c>
    </row>
    <row r="51" spans="2:3" x14ac:dyDescent="0.35">
      <c r="B51">
        <v>50</v>
      </c>
      <c r="C51" s="6">
        <f>IF('Isi Jawaban'!D54="A",4,IF('Isi Jawaban'!D54="B",3,IF('Isi Jawaban'!D54="C",2,IF('Isi Jawaban'!D54="D",1))))</f>
        <v>2</v>
      </c>
    </row>
    <row r="52" spans="2:3" x14ac:dyDescent="0.35">
      <c r="B52">
        <v>51</v>
      </c>
      <c r="C52" s="6">
        <f>IF('Isi Jawaban'!D55="A",4,IF('Isi Jawaban'!D55="B",3,IF('Isi Jawaban'!D55="C",2,IF('Isi Jawaban'!D55="D",1))))</f>
        <v>3</v>
      </c>
    </row>
    <row r="53" spans="2:3" x14ac:dyDescent="0.35">
      <c r="B53">
        <v>52</v>
      </c>
      <c r="C53" s="6">
        <f>IF('Isi Jawaban'!D56="A",4,IF('Isi Jawaban'!D56="B",3,IF('Isi Jawaban'!D56="C",2,IF('Isi Jawaban'!D56="D",1))))</f>
        <v>3</v>
      </c>
    </row>
    <row r="54" spans="2:3" x14ac:dyDescent="0.35">
      <c r="B54">
        <v>53</v>
      </c>
      <c r="C54" s="6">
        <f>IF('Isi Jawaban'!D57="A",4,IF('Isi Jawaban'!D57="B",3,IF('Isi Jawaban'!D57="C",2,IF('Isi Jawaban'!D57="D",1))))</f>
        <v>4</v>
      </c>
    </row>
    <row r="55" spans="2:3" x14ac:dyDescent="0.35">
      <c r="C55" s="6"/>
    </row>
    <row r="56" spans="2:3" x14ac:dyDescent="0.35">
      <c r="C56" s="6"/>
    </row>
    <row r="57" spans="2:3" x14ac:dyDescent="0.35">
      <c r="C57" s="6"/>
    </row>
    <row r="58" spans="2:3" x14ac:dyDescent="0.35">
      <c r="C58" s="6"/>
    </row>
    <row r="59" spans="2:3" x14ac:dyDescent="0.35">
      <c r="C59" s="6"/>
    </row>
    <row r="60" spans="2:3" x14ac:dyDescent="0.35">
      <c r="C60" s="6"/>
    </row>
    <row r="61" spans="2:3" x14ac:dyDescent="0.35">
      <c r="C61" s="6"/>
    </row>
    <row r="62" spans="2:3" x14ac:dyDescent="0.35">
      <c r="C62" s="6"/>
    </row>
    <row r="63" spans="2:3" x14ac:dyDescent="0.35">
      <c r="C63" s="6"/>
    </row>
    <row r="64" spans="2:3" x14ac:dyDescent="0.35">
      <c r="C64" s="6"/>
    </row>
    <row r="65" spans="3:3" x14ac:dyDescent="0.35">
      <c r="C65" s="6"/>
    </row>
    <row r="66" spans="3:3" x14ac:dyDescent="0.35">
      <c r="C66" s="6"/>
    </row>
    <row r="67" spans="3:3" x14ac:dyDescent="0.35">
      <c r="C67" s="6"/>
    </row>
    <row r="68" spans="3:3" x14ac:dyDescent="0.35">
      <c r="C68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D74F9-69A3-41E6-B383-8BB8F26F992B}">
  <dimension ref="B2:N16"/>
  <sheetViews>
    <sheetView view="pageBreakPreview" zoomScale="110" zoomScaleNormal="130" zoomScaleSheetLayoutView="110" workbookViewId="0">
      <selection activeCell="D2" sqref="D2:I2"/>
    </sheetView>
  </sheetViews>
  <sheetFormatPr defaultRowHeight="14.5" x14ac:dyDescent="0.35"/>
  <cols>
    <col min="3" max="3" width="8.7265625" customWidth="1"/>
  </cols>
  <sheetData>
    <row r="2" spans="2:14" ht="16" x14ac:dyDescent="0.4">
      <c r="B2" s="13" t="s">
        <v>69</v>
      </c>
      <c r="C2" s="13"/>
      <c r="D2" s="13" t="str">
        <f>'Isi Jawaban'!D1</f>
        <v>: Wajib Di isi</v>
      </c>
      <c r="E2" s="13"/>
      <c r="F2" s="13"/>
      <c r="G2" s="13"/>
      <c r="H2" s="13"/>
      <c r="I2" s="13"/>
    </row>
    <row r="3" spans="2:14" x14ac:dyDescent="0.35">
      <c r="B3" s="9" t="s">
        <v>70</v>
      </c>
    </row>
    <row r="16" spans="2:14" x14ac:dyDescent="0.35">
      <c r="N16" s="7"/>
    </row>
  </sheetData>
  <mergeCells count="2">
    <mergeCell ref="B2:C2"/>
    <mergeCell ref="D2:I2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Isi Jawaban</vt:lpstr>
      <vt:lpstr>Scoring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 Ketaren, Yoselina</dc:creator>
  <cp:lastModifiedBy>Hidayat, Moch Taufik</cp:lastModifiedBy>
  <dcterms:created xsi:type="dcterms:W3CDTF">2025-09-03T12:40:09Z</dcterms:created>
  <dcterms:modified xsi:type="dcterms:W3CDTF">2026-01-05T03:45:56Z</dcterms:modified>
</cp:coreProperties>
</file>